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<sst xmlns="http://schemas.openxmlformats.org/spreadsheetml/2006/main" count="27190" uniqueCount="794">
  <si>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</si>
  <si>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</si>
  <si>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</si>
  <si>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</si>
  <si>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</si>
  <si>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</si>
  <si>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</si>
  <si>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</si>
  <si>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</si>
  <si>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</si>
  <si>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</si>
  <si>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</si>
  <si>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</si>
  <si>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</si>
  <si>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</si>
  <si>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</si>
  <si>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</si>
  <si>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</si>
  <si>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</si>
  <si>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</si>
  <si>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</si>
  <si>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</si>
  <si>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</si>
  <si>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</si>
  <si>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</si>
  <si>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</si>
  <si>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</si>
  <si>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</si>
  <si>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</si>
  <si>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</si>
  <si>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</si>
  <si>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</si>
  <si>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</si>
  <si>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</si>
  <si>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</si>
  <si>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</si>
  <si>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</si>
  <si>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</si>
  <si>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</si>
  <si>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</si>
  <si>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</si>
  <si>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</si>
  <si>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</si>
  <si>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</si>
  <si>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</si>
  <si>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</si>
  <si>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</si>
  <si>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</si>
  <si>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</si>
  <si>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</si>
  <si>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</si>
  <si>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</si>
  <si>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</si>
  <si>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</si>
  <si>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</si>
  <si>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</si>
  <si>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</si>
  <si>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</si>
  <si>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</si>
  <si>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</si>
  <si>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</si>
  <si>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</si>
  <si>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</si>
  <si>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</si>
  <si>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</si>
  <si>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</si>
  <si>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</si>
  <si>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</si>
  <si>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</si>
  <si>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</si>
  <si>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</si>
  <si>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</si>
  <si>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</si>
  <si>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</si>
  <si>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</si>
  <si>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</si>
  <si>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</si>
  <si>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</si>
  <si>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</si>
  <si>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</si>
  <si>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</si>
  <si>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</si>
  <si>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</si>
  <si>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</si>
  <si>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</si>
  <si>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</si>
  <si>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</si>
  <si>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</si>
  <si>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</si>
  <si>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</si>
  <si>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</si>
  <si>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</si>
  <si>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</si>
  <si>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</si>
  <si>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</si>
  <si>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</si>
  <si>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</si>
  <si>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</si>
  <si>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</si>
  <si>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</si>
  <si>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</si>
  <si>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</si>
  <si>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</si>
  <si>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</si>
  <si>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</si>
  <si>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</si>
  <si>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</si>
  <si>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</si>
  <si>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</si>
  <si>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</si>
  <si>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</si>
  <si>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</si>
  <si>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</si>
  <si>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</si>
  <si>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</si>
  <si>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</si>
  <si>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</si>
  <si>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</si>
  <si>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</si>
  <si>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</si>
  <si>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</si>
  <si>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</si>
  <si>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</si>
  <si>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</si>
  <si>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</si>
  <si>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</si>
  <si>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</si>
  <si>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</si>
  <si>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</si>
  <si>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</si>
  <si>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</si>
  <si>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</si>
  <si>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</si>
  <si>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</si>
  <si>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</si>
  <si>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</si>
  <si>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</si>
  <si>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</si>
  <si>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</si>
  <si>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</si>
  <si>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</si>
  <si>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</si>
  <si>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</si>
  <si>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</si>
  <si>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</si>
  <si>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</si>
  <si>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</si>
  <si>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</si>
  <si>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</si>
  <si>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</si>
  <si>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</si>
  <si>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</si>
  <si>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</si>
  <si>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</si>
  <si>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</si>
  <si>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</si>
  <si>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</si>
  <si>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</si>
  <si>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</si>
  <si>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</si>
  <si>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</si>
  <si>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</si>
  <si>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</si>
  <si>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</si>
  <si>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</si>
  <si>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</si>
  <si>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</si>
  <si>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</si>
  <si>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</si>
  <si>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</si>
  <si>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</si>
  <si>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</si>
  <si>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</si>
  <si>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</si>
  <si>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</si>
  <si>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</si>
  <si>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</si>
  <si>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</si>
  <si>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</si>
  <si>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</si>
  <si>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</si>
  <si>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</si>
  <si>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</si>
  <si>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</si>
  <si>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</si>
  <si>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</si>
  <si>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</si>
  <si>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</si>
  <si>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</si>
  <si>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</si>
  <si>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</si>
  <si>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</si>
  <si>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</si>
  <si>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</si>
  <si>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</si>
  <si>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</si>
  <si>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</si>
  <si>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</si>
  <si>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</si>
  <si>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</si>
  <si>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</si>
  <si>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</si>
  <si>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</si>
  <si>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</si>
  <si>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</si>
  <si>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</si>
  <si>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</si>
  <si>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</si>
  <si>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</si>
  <si>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</si>
  <si>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</si>
  <si>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</si>
  <si>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</si>
  <si>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</si>
  <si>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</si>
  <si>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</si>
  <si>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</si>
  <si>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</si>
  <si>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</si>
  <si>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</si>
  <si>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</si>
  <si>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</si>
  <si>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</si>
  <si>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</si>
  <si>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</si>
  <si>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</si>
  <si>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</si>
  <si>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</si>
  <si>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</si>
  <si>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</si>
  <si>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</si>
  <si>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</si>
  <si>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</si>
  <si>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</si>
  <si>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</si>
  <si>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</si>
  <si>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</si>
  <si>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</si>
  <si>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</si>
  <si>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</si>
  <si>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</si>
  <si>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</si>
  <si>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</si>
  <si>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</si>
  <si>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</si>
  <si>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</si>
  <si>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</si>
  <si>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</si>
  <si>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</si>
  <si>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</si>
  <si>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</si>
  <si>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</si>
  <si>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</si>
  <si>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</si>
  <si>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</si>
  <si>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</si>
  <si>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</si>
  <si>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</si>
  <si>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</si>
  <si>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</si>
  <si>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</si>
  <si>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</si>
  <si>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</si>
  <si>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</si>
  <si>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</si>
  <si>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</si>
  <si>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</si>
  <si>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</si>
  <si>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</si>
  <si>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</si>
  <si>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</si>
  <si>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</si>
  <si>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</si>
  <si>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</si>
  <si>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</si>
  <si>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</si>
  <si>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</si>
  <si>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</si>
  <si>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</si>
  <si>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</si>
  <si>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</si>
  <si>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</si>
  <si>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</si>
  <si>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</si>
  <si>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</si>
  <si>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</si>
  <si>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</si>
  <si>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</si>
  <si>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</si>
  <si>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</si>
  <si>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</si>
  <si>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</si>
  <si>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</si>
  <si>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</si>
  <si>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</si>
  <si>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</si>
  <si>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</si>
  <si>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</si>
  <si>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</si>
  <si>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</si>
  <si>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</si>
  <si>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</si>
  <si>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</si>
  <si>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</si>
  <si>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</si>
  <si>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</si>
  <si>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</si>
  <si>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</si>
  <si>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</si>
  <si>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</si>
  <si>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</si>
  <si>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</si>
  <si>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</si>
  <si>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</si>
  <si>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</si>
  <si>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</si>
  <si>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</si>
  <si>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</si>
  <si>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</si>
  <si>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</si>
  <si>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</si>
  <si>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</si>
  <si>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</si>
  <si>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</si>
  <si>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</si>
  <si>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</si>
  <si>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</si>
  <si>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</si>
  <si>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</si>
  <si>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</si>
  <si>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</si>
  <si>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</si>
  <si>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</si>
  <si>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</si>
  <si>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</si>
  <si>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</si>
  <si>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</si>
  <si>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</si>
  <si>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</si>
  <si>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</si>
  <si>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</si>
  <si>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</si>
  <si>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</si>
  <si>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</si>
  <si>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</si>
  <si>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</si>
  <si>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</si>
  <si>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</si>
  <si>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</si>
  <si>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</si>
  <si>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</si>
  <si>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</si>
  <si>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</si>
  <si>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</si>
  <si>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</si>
  <si>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</si>
  <si>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</si>
  <si>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</si>
  <si>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</si>
  <si>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</si>
  <si>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</si>
  <si>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</si>
  <si>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</si>
  <si>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</si>
  <si>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</si>
  <si>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</si>
  <si>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</si>
  <si>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</si>
  <si>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</si>
  <si>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</si>
  <si>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</si>
  <si>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</si>
  <si>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</si>
  <si>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</si>
  <si>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</si>
  <si>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</si>
  <si>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</si>
  <si>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</si>
  <si>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</si>
  <si>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</si>
  <si>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</si>
  <si>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</si>
  <si>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</si>
  <si>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</si>
  <si>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</si>
  <si>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</si>
  <si>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</si>
  <si>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</si>
  <si>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</si>
  <si>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</si>
  <si>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</si>
  <si>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</si>
  <si>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</si>
  <si>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</si>
  <si>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</si>
  <si>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</si>
  <si>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</si>
  <si>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</si>
  <si>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</si>
  <si>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</si>
  <si>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</si>
  <si>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</si>
  <si>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</si>
  <si>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</si>
  <si>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</si>
  <si>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</si>
  <si>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</si>
  <si>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</si>
  <si>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</si>
  <si>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</si>
  <si>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</si>
  <si>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</si>
  <si>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</si>
  <si>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</si>
  <si>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</si>
  <si>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</si>
  <si>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</si>
  <si>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</si>
  <si>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</si>
  <si>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</si>
  <si>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</si>
  <si>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</si>
  <si>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</si>
  <si>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</si>
  <si>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</si>
  <si>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</si>
  <si>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</si>
  <si>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</si>
  <si>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</si>
  <si>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</si>
  <si>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</si>
  <si>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</si>
  <si>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</si>
  <si>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</si>
  <si>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</si>
  <si>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</si>
  <si>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</si>
  <si>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</si>
  <si>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</si>
  <si>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</si>
  <si>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</si>
  <si>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</si>
  <si>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</si>
  <si>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</si>
  <si>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</si>
  <si>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</si>
  <si>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</si>
  <si>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</si>
  <si>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</si>
  <si>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</si>
  <si>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</si>
  <si>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</si>
  <si>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</si>
  <si>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</si>
  <si>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</si>
  <si>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</si>
  <si>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</si>
  <si>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</si>
  <si>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</si>
  <si>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</si>
  <si>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</si>
  <si>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</si>
  <si>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</si>
  <si>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</si>
  <si>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</si>
  <si>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</si>
  <si>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</si>
  <si>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</si>
  <si>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</si>
  <si>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</si>
  <si>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</si>
  <si>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</si>
  <si>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</si>
  <si>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</si>
  <si>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</si>
  <si>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</si>
  <si>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</si>
  <si>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</si>
  <si>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</si>
  <si>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</si>
  <si>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</si>
  <si>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</si>
  <si>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</si>
  <si>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</si>
  <si>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</si>
  <si>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</si>
  <si>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</si>
  <si>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</si>
  <si>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</si>
  <si>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</si>
  <si>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</si>
  <si>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</si>
  <si>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</si>
  <si>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</si>
  <si>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</si>
  <si>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</si>
  <si>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</si>
  <si>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</si>
  <si>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</si>
  <si>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</si>
  <si>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</si>
  <si>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</si>
  <si>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</si>
  <si>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</si>
  <si>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</si>
  <si>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</si>
  <si>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</si>
  <si>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</si>
  <si>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</si>
  <si>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</si>
  <si>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</si>
  <si>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</si>
  <si>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</si>
  <si>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</si>
  <si>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</si>
  <si>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</si>
  <si>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</si>
  <si>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</si>
  <si>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</si>
  <si>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</si>
  <si>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</si>
  <si>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</si>
  <si>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</si>
  <si>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</si>
  <si>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</si>
  <si>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</si>
  <si>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</si>
  <si>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</si>
  <si>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</si>
  <si>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</si>
  <si>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</si>
  <si>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</si>
  <si>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</si>
  <si>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</si>
  <si>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</si>
  <si>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</si>
  <si>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</si>
  <si>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</si>
  <si>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</si>
  <si>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</si>
  <si>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</si>
  <si>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</si>
  <si>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</si>
  <si>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</si>
  <si>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</si>
  <si>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</si>
  <si>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</si>
  <si>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</si>
  <si>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</si>
  <si>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</si>
  <si>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</si>
  <si>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</si>
  <si>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</si>
  <si>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</si>
  <si>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</si>
  <si>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</si>
  <si>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</si>
  <si>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</si>
  <si>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</si>
  <si>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</si>
  <si>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</si>
  <si>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</si>
  <si>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</si>
  <si>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</si>
  <si>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</si>
  <si>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</si>
  <si>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</si>
  <si>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</si>
  <si>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</si>
  <si>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</si>
  <si>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</si>
  <si>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</si>
  <si>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</si>
  <si>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</si>
  <si>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</si>
  <si>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</si>
  <si>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</si>
  <si>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</si>
  <si>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</si>
  <si>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</si>
  <si>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</si>
  <si>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</si>
  <si>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</si>
  <si>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</si>
  <si>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</si>
  <si>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</si>
  <si>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</si>
  <si>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</si>
  <si>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</si>
  <si>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</si>
  <si>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</si>
  <si>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</si>
  <si>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</si>
  <si>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</si>
  <si>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</si>
  <si>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</si>
  <si>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</si>
  <si>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</si>
  <si>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</si>
  <si>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</si>
  <si>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</si>
  <si>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</si>
  <si>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</si>
  <si>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</si>
  <si>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</si>
  <si>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</si>
  <si>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</si>
  <si>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</si>
  <si>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</si>
  <si>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</si>
  <si>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</si>
  <si>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</si>
  <si>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</si>
  <si>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</si>
  <si>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</si>
  <si>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</si>
  <si>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</si>
  <si>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</si>
  <si>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</si>
  <si>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</si>
  <si>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</si>
  <si>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</si>
  <si>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</si>
  <si>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</si>
  <si>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</si>
  <si>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</si>
  <si>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</si>
  <si>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</si>
  <si>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</si>
  <si>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</si>
  <si>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</si>
  <si>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</si>
  <si>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</si>
  <si>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</si>
  <si>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</si>
  <si>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</si>
  <si>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</si>
  <si>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</si>
  <si>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</si>
  <si>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</si>
  <si>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</si>
  <si>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</si>
  <si>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</si>
  <si>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</si>
  <si>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</si>
  <si>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</si>
  <si>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</si>
  <si>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</si>
  <si>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</si>
  <si>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</si>
  <si>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</si>
  <si>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</si>
  <si>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</si>
  <si>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</si>
  <si>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</si>
  <si>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</si>
  <si>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</si>
  <si>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</si>
  <si>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</si>
  <si>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</si>
  <si>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</si>
  <si>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</si>
  <si>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</si>
  <si>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</si>
  <si>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</si>
  <si>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</si>
  <si>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</si>
  <si>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</si>
  <si>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</si>
  <si>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</si>
  <si>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</si>
  <si>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</si>
  <si>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</si>
  <si>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</si>
  <si>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</si>
  <si>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</si>
  <si>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</si>
  <si>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</si>
  <si>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</si>
  <si>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</si>
  <si>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</si>
  <si>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</si>
  <si>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</si>
  <si>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</si>
  <si>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</si>
  <si>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</si>
  <si>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</si>
  <si>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</si>
  <si>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</si>
  <si>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</si>
  <si>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</si>
  <si>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</si>
  <si>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</si>
  <si>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</si>
  <si>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</si>
  <si>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</si>
  <si>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</si>
  <si>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</si>
  <si>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</si>
  <si>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</si>
  <si>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</si>
  <si>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</si>
  <si>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</si>
  <si>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</si>
  <si>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</si>
  <si>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</si>
  <si>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</si>
  <si>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</si>
  <si>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</si>
  <si>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</si>
  <si>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</si>
  <si>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</si>
  <si>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</si>
  <si>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</si>
  <si>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</si>
  <si>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</si>
  <si>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</si>
  <si>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</si>
  <si>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</si>
  <si>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</si>
  <si>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</si>
  <si>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</si>
  <si>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</si>
  <si>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</si>
  <si>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</si>
  <si>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</si>
  <si>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</si>
  <si>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</si>
  <si>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</si>
  <si>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</si>
  <si>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</si>
  <si>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</si>
  <si>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</si>
  <si>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</si>
  <si>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</si>
  <si>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</si>
  <si>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</si>
  <si>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</si>
  <si>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</si>
  <si>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</si>
  <si>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</si>
  <si>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</si>
  <si>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</si>
  <si>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апрель апрель</t>
  </si>
  <si>
    <t xml:space="preserve"> июнь</t>
  </si>
  <si>
    <t xml:space="preserve"> декабрь</t>
  </si>
  <si>
    <t>февраль, июль</t>
  </si>
  <si>
    <t>июль, сентябрь</t>
  </si>
  <si>
    <t>март, декабрь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</si>
  <si>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</si>
  <si>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</si>
  <si>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</si>
  <si>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</si>
  <si>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</si>
  <si>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</si>
  <si>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</si>
  <si>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</si>
  <si>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</si>
  <si>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№ 4 по ул. Лесная за 2016 год</t>
  </si>
  <si>
    <t>фев, ноя, дек</t>
  </si>
  <si>
    <t>июл, авг, сен</t>
  </si>
  <si>
    <t xml:space="preserve"> в течение года</t>
  </si>
  <si>
    <t>мар, июл, авг</t>
  </si>
  <si>
    <t>май, октябрь</t>
  </si>
  <si>
    <t>36 | 1</t>
  </si>
  <si>
    <t>10 | 1</t>
  </si>
  <si>
    <t>9,6 | 24</t>
  </si>
  <si>
    <t>1,5 | 18</t>
  </si>
  <si>
    <t>3,3 | 3</t>
  </si>
  <si>
    <t>193 | 1</t>
  </si>
  <si>
    <t>3,75 | 1</t>
  </si>
  <si>
    <t>147,15 | 249</t>
  </si>
  <si>
    <t>147,15 | 33</t>
  </si>
  <si>
    <t>29,25 | 1</t>
  </si>
  <si>
    <t>147,15 | 2</t>
  </si>
  <si>
    <t>708 | 28</t>
  </si>
  <si>
    <t>354 | 22</t>
  </si>
  <si>
    <t>0,12744 | 6</t>
  </si>
  <si>
    <t>7,08 | 40</t>
  </si>
  <si>
    <t>7,08 | 10</t>
  </si>
  <si>
    <t>7,08 | 12</t>
  </si>
  <si>
    <t>708 | 32</t>
  </si>
  <si>
    <t>354 | 8</t>
  </si>
  <si>
    <t>5,4 | 1</t>
  </si>
  <si>
    <t>100 | 2</t>
  </si>
  <si>
    <t>3 | 122</t>
  </si>
  <si>
    <t>37 | 24</t>
  </si>
  <si>
    <t>708 | 74</t>
  </si>
  <si>
    <t>37 | 23</t>
  </si>
  <si>
    <t>3 | 127</t>
  </si>
  <si>
    <t>1490 | 77</t>
  </si>
  <si>
    <t>1490 | 2</t>
  </si>
  <si>
    <t>авг, июл, июн</t>
  </si>
  <si>
    <t>август,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</si>
</sst>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758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110700.99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564099.27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534105.32999999996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534105.32999999996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534105.32999999996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140694.93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668978.40066028887</v>
      </c>
      <c r="G28" s="18">
        <f>и_ср_начисл-и_ср_стоимость_факт</f>
        <v>-104879.13066028885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253546.96000000002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325662.19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405.02545141075109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751527.58000000007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700018.1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174033.62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958480.58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958480.58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2104.2178238859506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22229.52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19444.32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14431.25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22229.52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22229.52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1435.7421399170873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230102.28000000003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227874.57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25184.390000000003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293192.68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293192.68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3497.011893842413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246858.18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231265.34000000003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112012.93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246858.18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246858.18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1" sqref="B411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758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175554.36505791781</v>
      </c>
      <c r="F6" s="40"/>
      <c r="I6" s="27">
        <f>E6/1.18</f>
        <v>148774.88564230324</v>
      </c>
      <c r="J6" s="29">
        <f>[1]сумма!$Q$6</f>
        <v>12959.079134999998</v>
      </c>
      <c r="K6" s="29">
        <f>J6-I6</f>
        <v>-135815.80650730323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287.90110024863475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0.25419999999999998</v>
      </c>
      <c r="E8" s="48">
        <v>287.90110024863475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1359.8709783912996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7.4927999999999999</v>
      </c>
      <c r="E25" s="48">
        <v>927.63748062087097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0.08</v>
      </c>
      <c r="E28" s="48">
        <v>432.2334977704287</v>
      </c>
      <c r="F28" s="49" t="s">
        <v>740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collapsed="1" x14ac:dyDescent="0.2">
      <c r="A36" s="42" t="s">
        <v>681</v>
      </c>
      <c r="B36" s="43"/>
      <c r="C36" s="43"/>
      <c r="D36" s="43"/>
      <c r="E36" s="51">
        <v>1571.6330539308317</v>
      </c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>
        <v>15</v>
      </c>
      <c r="E41" s="48">
        <v>1571.6330539308317</v>
      </c>
      <c r="F41" s="49" t="s">
        <v>738</v>
      </c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9010.3052339910955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1.7578</v>
      </c>
      <c r="E43" s="48">
        <v>1617.2585437008615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11.896000000000001</v>
      </c>
      <c r="E44" s="48">
        <v>1010.344180115007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89</v>
      </c>
      <c r="E45" s="48">
        <v>5028.6200923067172</v>
      </c>
      <c r="F45" s="49" t="s">
        <v>759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3</v>
      </c>
      <c r="E47" s="56">
        <v>1354.0824178685093</v>
      </c>
      <c r="F47" s="49" t="s">
        <v>744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73196.649115124266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11.25</v>
      </c>
      <c r="E91" s="35">
        <v>117.93207707252617</v>
      </c>
      <c r="F91" s="33" t="s">
        <v>740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>
        <v>104</v>
      </c>
      <c r="E96" s="35">
        <v>73078.717038051735</v>
      </c>
      <c r="F96" s="33" t="s">
        <v>760</v>
      </c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927.60160956427376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7.4927999999999999</v>
      </c>
      <c r="E101" s="35">
        <v>927.60160956427376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65804.758507683437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0.2676</v>
      </c>
      <c r="E106" s="56">
        <v>283.52483134378383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>
        <v>1</v>
      </c>
      <c r="E107" s="56">
        <v>59486.29107708732</v>
      </c>
      <c r="F107" s="49" t="s">
        <v>744</v>
      </c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>
        <v>1</v>
      </c>
      <c r="E108" s="48">
        <v>4862.9554903295357</v>
      </c>
      <c r="F108" s="49" t="s">
        <v>744</v>
      </c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>
        <v>3</v>
      </c>
      <c r="E113" s="35">
        <v>674.08736026878273</v>
      </c>
      <c r="F113" s="72" t="s">
        <v>742</v>
      </c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>
        <v>2</v>
      </c>
      <c r="E116" s="48">
        <v>419.90887208001834</v>
      </c>
      <c r="F116" s="49" t="s">
        <v>732</v>
      </c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>
        <v>1</v>
      </c>
      <c r="E118" s="48">
        <v>77.990876573999898</v>
      </c>
      <c r="F118" s="49" t="s">
        <v>732</v>
      </c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19740.491922742112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0.2676</v>
      </c>
      <c r="E120" s="56">
        <v>287.73370198451482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1550.3850391044182</v>
      </c>
      <c r="F130" s="49" t="s">
        <v>738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>
        <v>2</v>
      </c>
      <c r="E133" s="48">
        <v>369.98744176999355</v>
      </c>
      <c r="F133" s="49" t="s">
        <v>742</v>
      </c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172.00968772919026</v>
      </c>
      <c r="F138" s="49" t="s">
        <v>740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1</v>
      </c>
      <c r="E147" s="48">
        <v>56.066461461327698</v>
      </c>
      <c r="F147" s="49" t="s">
        <v>737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3</v>
      </c>
      <c r="E148" s="48">
        <v>116.24613741246063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>
        <v>15</v>
      </c>
      <c r="E150" s="48">
        <v>764.7550097664074</v>
      </c>
      <c r="F150" s="49" t="s">
        <v>739</v>
      </c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>
        <v>15</v>
      </c>
      <c r="E153" s="48">
        <v>694.15277323009548</v>
      </c>
      <c r="F153" s="49" t="s">
        <v>739</v>
      </c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>
        <v>4</v>
      </c>
      <c r="E156" s="48">
        <v>11377.615355238446</v>
      </c>
      <c r="F156" s="49" t="s">
        <v>742</v>
      </c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>
        <v>1</v>
      </c>
      <c r="E157" s="48">
        <v>591.06559601940501</v>
      </c>
      <c r="F157" s="49" t="s">
        <v>737</v>
      </c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>
        <v>1</v>
      </c>
      <c r="E161" s="48">
        <v>2172.9492158576086</v>
      </c>
      <c r="F161" s="49" t="s">
        <v>734</v>
      </c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>
        <v>7.8</v>
      </c>
      <c r="E162" s="48">
        <v>1587.5255031682477</v>
      </c>
      <c r="F162" s="49" t="s">
        <v>739</v>
      </c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3655.1535362418272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>
        <v>1</v>
      </c>
      <c r="E174" s="48">
        <v>2595.3997704592975</v>
      </c>
      <c r="F174" s="49" t="s">
        <v>730</v>
      </c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>
        <v>4.8</v>
      </c>
      <c r="E175" s="48">
        <v>368.99323262246781</v>
      </c>
      <c r="F175" s="49" t="s">
        <v>730</v>
      </c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0.65</v>
      </c>
      <c r="E176" s="48">
        <v>690.76053316006164</v>
      </c>
      <c r="F176" s="49" t="s">
        <v>744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55057.305476312678</v>
      </c>
      <c r="F197" s="75"/>
      <c r="I197" s="27">
        <f>E197/1.18</f>
        <v>46658.733454502275</v>
      </c>
      <c r="J197" s="29">
        <f>[1]сумма!$Q$11</f>
        <v>31082.599499999997</v>
      </c>
      <c r="K197" s="29">
        <f>J197-I197</f>
        <v>-15576.133954502278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55057.305476312678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1.6055999999999997</v>
      </c>
      <c r="E199" s="35">
        <v>6331.659985055272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7.1387999999999998</v>
      </c>
      <c r="E200" s="35">
        <v>11256.696270748078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7.8</v>
      </c>
      <c r="E202" s="35">
        <v>200.26810898182504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7.8</v>
      </c>
      <c r="E203" s="35">
        <v>4412.2475746178443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>
        <v>1</v>
      </c>
      <c r="E204" s="35">
        <v>813.2566679498384</v>
      </c>
      <c r="F204" s="49" t="s">
        <v>740</v>
      </c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>
        <v>1</v>
      </c>
      <c r="E207" s="35">
        <v>1624.203594896625</v>
      </c>
      <c r="F207" s="49" t="s">
        <v>739</v>
      </c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7.8</v>
      </c>
      <c r="E210" s="35">
        <v>9925.868113975368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53.53</v>
      </c>
      <c r="E211" s="35">
        <v>18493.03626020205</v>
      </c>
      <c r="F211" s="49" t="s">
        <v>744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3</v>
      </c>
      <c r="E215" s="35">
        <v>623.08025309229834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172.00968772919026</v>
      </c>
      <c r="F228" s="49" t="s">
        <v>740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>
        <v>7</v>
      </c>
      <c r="E231" s="48">
        <v>1204.9789590642911</v>
      </c>
      <c r="F231" s="49" t="s">
        <v>735</v>
      </c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2046.4154596115513</v>
      </c>
      <c r="F232" s="33"/>
      <c r="I232" s="27">
        <f>E232/1.18</f>
        <v>1734.2503895013149</v>
      </c>
      <c r="J232" s="29">
        <f>[1]сумма!$M$13</f>
        <v>4000.8600000000006</v>
      </c>
      <c r="K232" s="29">
        <f>J232-I232</f>
        <v>2266.6096104986855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1593.2444446010334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1519.9598759730791</v>
      </c>
      <c r="F238" s="49" t="s">
        <v>761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740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>
        <v>453.17101501051809</v>
      </c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>
        <v>8</v>
      </c>
      <c r="E261" s="35">
        <v>453.17101501051809</v>
      </c>
      <c r="F261" s="33" t="s">
        <v>738</v>
      </c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27516.856736965288</v>
      </c>
      <c r="F266" s="75"/>
      <c r="I266" s="27">
        <f>E266/1.18</f>
        <v>23319.370116072281</v>
      </c>
      <c r="J266" s="29">
        <f>[1]сумма!$Q$15</f>
        <v>14033.079052204816</v>
      </c>
      <c r="K266" s="29">
        <f>J266-I266</f>
        <v>-9286.2910638674657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27516.856736965288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0.50460000000000005</v>
      </c>
      <c r="E268" s="35">
        <v>1552.8699971089975</v>
      </c>
      <c r="F268" s="33" t="s">
        <v>746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0.18</v>
      </c>
      <c r="E269" s="35">
        <v>623.25960837528396</v>
      </c>
      <c r="F269" s="33" t="s">
        <v>746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>
        <v>2</v>
      </c>
      <c r="E273" s="35">
        <v>160.31876874144785</v>
      </c>
      <c r="F273" s="33" t="s">
        <v>743</v>
      </c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1</v>
      </c>
      <c r="E274" s="35">
        <v>55.810239628490983</v>
      </c>
      <c r="F274" s="33" t="s">
        <v>732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3</v>
      </c>
      <c r="E278" s="35">
        <v>2807.5399150530261</v>
      </c>
      <c r="F278" s="33" t="s">
        <v>747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9</v>
      </c>
      <c r="E282" s="35">
        <v>11081.293380252037</v>
      </c>
      <c r="F282" s="33" t="s">
        <v>734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1</v>
      </c>
      <c r="E284" s="35">
        <v>485.86610344278711</v>
      </c>
      <c r="F284" s="33" t="s">
        <v>745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6</v>
      </c>
      <c r="E288" s="35">
        <v>155.34211677578818</v>
      </c>
      <c r="F288" s="33" t="s">
        <v>762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1.5</v>
      </c>
      <c r="E293" s="35">
        <v>192.27802523226157</v>
      </c>
      <c r="F293" s="33" t="s">
        <v>745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>
        <v>10</v>
      </c>
      <c r="E299" s="35">
        <v>1522.2342880082699</v>
      </c>
      <c r="F299" s="33" t="s">
        <v>744</v>
      </c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>
        <v>1</v>
      </c>
      <c r="E305" s="35">
        <v>445.20764044595342</v>
      </c>
      <c r="F305" s="33" t="s">
        <v>730</v>
      </c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>
        <v>1</v>
      </c>
      <c r="E309" s="35">
        <v>318.40167890369401</v>
      </c>
      <c r="F309" s="33" t="s">
        <v>744</v>
      </c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2</v>
      </c>
      <c r="E310" s="35">
        <v>226.06537718460058</v>
      </c>
      <c r="F310" s="33" t="s">
        <v>748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>
        <v>2</v>
      </c>
      <c r="E312" s="35">
        <v>170.00252627406763</v>
      </c>
      <c r="F312" s="33" t="s">
        <v>740</v>
      </c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>
        <v>1</v>
      </c>
      <c r="E314" s="35">
        <v>635.35772006361208</v>
      </c>
      <c r="F314" s="33" t="s">
        <v>734</v>
      </c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584.44927740057574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>
        <v>48</v>
      </c>
      <c r="E321" s="35">
        <v>3183.8154703082396</v>
      </c>
      <c r="F321" s="33" t="s">
        <v>734</v>
      </c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1</v>
      </c>
      <c r="E329" s="35">
        <v>99.115715050849303</v>
      </c>
      <c r="F329" s="33" t="s">
        <v>734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>
        <v>1</v>
      </c>
      <c r="E331" s="35">
        <v>185.86139587599922</v>
      </c>
      <c r="F331" s="33" t="s">
        <v>737</v>
      </c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58</v>
      </c>
      <c r="E335" s="35">
        <v>2697.6525146746876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2</v>
      </c>
      <c r="E337" s="35">
        <v>334.11497816461508</v>
      </c>
      <c r="F337" s="33" t="s">
        <v>763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111557.01310898832</v>
      </c>
      <c r="F338" s="75"/>
      <c r="I338" s="27">
        <f>E338/1.18</f>
        <v>94539.841617786718</v>
      </c>
      <c r="J338" s="29">
        <f>[1]сумма!$Q$17</f>
        <v>27117.06</v>
      </c>
      <c r="K338" s="29">
        <f>J338-I338</f>
        <v>-67422.781617786721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111557.01310898832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764</v>
      </c>
      <c r="E340" s="84">
        <v>183.83916506033555</v>
      </c>
      <c r="F340" s="49" t="s">
        <v>744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765</v>
      </c>
      <c r="E342" s="48">
        <v>63.742867573115369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766</v>
      </c>
      <c r="E343" s="84">
        <v>964.21400133108659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767</v>
      </c>
      <c r="E344" s="84">
        <v>140.41127254006636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768</v>
      </c>
      <c r="E345" s="84">
        <v>23.543370146588661</v>
      </c>
      <c r="F345" s="49" t="s">
        <v>749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769</v>
      </c>
      <c r="E346" s="48">
        <v>654.73048202984035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770</v>
      </c>
      <c r="E347" s="48">
        <v>11.837448677055752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771</v>
      </c>
      <c r="E349" s="48">
        <v>83116.036077984798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772</v>
      </c>
      <c r="E351" s="48">
        <v>25372.244010174909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773</v>
      </c>
      <c r="E353" s="84">
        <v>335.20306688139488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774</v>
      </c>
      <c r="E354" s="48">
        <v>691.21134658913013</v>
      </c>
      <c r="F354" s="49" t="s">
        <v>750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120772.9783525262</v>
      </c>
      <c r="F355" s="75"/>
      <c r="I355" s="27">
        <f>E355/1.18</f>
        <v>102349.98165468323</v>
      </c>
      <c r="J355" s="29">
        <f>[1]сумма!$Q$19</f>
        <v>27334.060541112922</v>
      </c>
      <c r="K355" s="29">
        <f>J355-I355</f>
        <v>-75015.921113570308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53699.575850564172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775</v>
      </c>
      <c r="E358" s="89">
        <v>10464.280716479554</v>
      </c>
      <c r="F358" s="49" t="s">
        <v>752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776</v>
      </c>
      <c r="E359" s="89">
        <v>17986.214101541082</v>
      </c>
      <c r="F359" s="49" t="s">
        <v>752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777</v>
      </c>
      <c r="E360" s="89">
        <v>132.77073748487581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778</v>
      </c>
      <c r="E361" s="89">
        <v>276.01014018157719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779</v>
      </c>
      <c r="E362" s="89">
        <v>468.60752636615348</v>
      </c>
      <c r="F362" s="49" t="s">
        <v>751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780</v>
      </c>
      <c r="E364" s="89">
        <v>1353.7019338628181</v>
      </c>
      <c r="F364" s="49" t="s">
        <v>753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781</v>
      </c>
      <c r="E365" s="89">
        <v>6824.7554860584041</v>
      </c>
      <c r="F365" s="49" t="s">
        <v>754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782</v>
      </c>
      <c r="E366" s="89">
        <v>6588.0902116493498</v>
      </c>
      <c r="F366" s="49" t="s">
        <v>755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783</v>
      </c>
      <c r="E367" s="89">
        <v>474.41863753488991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783</v>
      </c>
      <c r="E368" s="89">
        <v>692.75380202280724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784</v>
      </c>
      <c r="E369" s="89">
        <v>1624.7675515485291</v>
      </c>
      <c r="F369" s="49" t="s">
        <v>756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785</v>
      </c>
      <c r="E370" s="89">
        <v>3214.6086509903112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786</v>
      </c>
      <c r="E371" s="89">
        <v>2773.538139071894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4.7</v>
      </c>
      <c r="E373" s="89">
        <v>825.05821577192023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67073.402501962031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787</v>
      </c>
      <c r="E375" s="93">
        <v>15468.986618874605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788</v>
      </c>
      <c r="E377" s="95">
        <v>479.27318719436943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789</v>
      </c>
      <c r="E378" s="95">
        <v>3310.8746098781658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790</v>
      </c>
      <c r="E379" s="95">
        <v>32574.195613371092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791</v>
      </c>
      <c r="E380" s="95">
        <v>11404.867648531992</v>
      </c>
      <c r="F380" s="49" t="s">
        <v>757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791</v>
      </c>
      <c r="E382" s="95">
        <v>2029.0971244458729</v>
      </c>
      <c r="F382" s="49" t="s">
        <v>792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791</v>
      </c>
      <c r="E383" s="95">
        <v>1044.6129961841402</v>
      </c>
      <c r="F383" s="49" t="s">
        <v>793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4.4000000000000004</v>
      </c>
      <c r="E385" s="95">
        <v>761.49470348179057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37136.243320631504</v>
      </c>
      <c r="F386" s="75"/>
      <c r="I386" s="27">
        <f>E386/1.18</f>
        <v>31471.392644602969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37136.243320631504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21187.933086194156</v>
      </c>
      <c r="F388" s="75"/>
      <c r="I388" s="27">
        <f>E388/1.18</f>
        <v>17955.875496774708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21187.933086194156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118149.2906602888</v>
      </c>
      <c r="F390" s="75"/>
      <c r="I390" s="27">
        <f>E390/1.18</f>
        <v>100126.51750871932</v>
      </c>
      <c r="J390" s="27">
        <f>SUM(I6:I390)</f>
        <v>566930.84852494614</v>
      </c>
      <c r="K390" s="27">
        <f>J390*1.01330668353499*1.18</f>
        <v>677880.28513673926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118149.2906602888</v>
      </c>
      <c r="F391" s="49" t="s">
        <v>731</v>
      </c>
      <c r="I391" s="27">
        <f>E6+E197+E232+E266+E338+E355+E386+E388+E390</f>
        <v>668978.40125943616</v>
      </c>
      <c r="J391" s="27">
        <f>I391-K391</f>
        <v>329814.62502071442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2017-05-18T02:13:33Z</dcterms:modified>
</cp:coreProperties>
</file>